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DBFunktion" sheetId="1" r:id="rId1"/>
  </sheets>
  <externalReferences>
    <externalReference r:id="rId4"/>
  </externalReferences>
  <definedNames>
    <definedName name="Alpenpass">'DBFunktion'!$A$5:$I$20</definedName>
    <definedName name="asdsdasdsd" localSheetId="0" hidden="1">{#N/A,#N/A,FALSE,"Ausgaben"}</definedName>
    <definedName name="asdsdasdsd" hidden="1">{#N/A,#N/A,FALSE,"Ausgaben"}</definedName>
    <definedName name="dadds" localSheetId="0" hidden="1">{#N/A,#N/A,FALSE,"Ausgaben"}</definedName>
    <definedName name="dadds" hidden="1">{#N/A,#N/A,FALSE,"Ausgaben"}</definedName>
    <definedName name="DDD" localSheetId="0" hidden="1">{#N/A,#N/A,FALSE,"Ausgaben"}</definedName>
    <definedName name="DDD" hidden="1">{#N/A,#N/A,FALSE,"Ausgaben"}</definedName>
    <definedName name="DDDD" localSheetId="0" hidden="1">{#N/A,#N/A,FALSE,"Ausgaben"}</definedName>
    <definedName name="DDDD" hidden="1">{#N/A,#N/A,FALSE,"Ausgaben"}</definedName>
    <definedName name="_xlnm.Print_Area" localSheetId="0">'DBFunktion'!$A:$N</definedName>
    <definedName name="EE" localSheetId="0" hidden="1">{#N/A,#N/A,FALSE,"Ausgaben"}</definedName>
    <definedName name="EE" hidden="1">{#N/A,#N/A,FALSE,"Ausgaben"}</definedName>
    <definedName name="EEEE" localSheetId="0" hidden="1">{#N/A,#N/A,FALSE,"Ausgaben"}</definedName>
    <definedName name="EEEE" hidden="1">{#N/A,#N/A,FALSE,"Ausgaben"}</definedName>
    <definedName name="Erdteile" localSheetId="0">OFFSET(Kontinente,1,0,ROWS(Kontinente)-1,1)</definedName>
    <definedName name="Erdteile">OFFSET(Kontinente,1,0,ROWS(Kontinente)-1,1)</definedName>
    <definedName name="ers" localSheetId="0" hidden="1">{#N/A,#N/A,FALSE,"Ausgaben"}</definedName>
    <definedName name="ers" hidden="1">{#N/A,#N/A,FALSE,"Ausgaben"}</definedName>
    <definedName name="haha" localSheetId="0" hidden="1">{"optimaler Ausdruck","Preiserh?hung",TRUE,"Szenario";"optimaler Ausdruck","Ausgabenbremse",TRUE,"Szenario";"Umsatz-Diagramm komplett",#N/A,TRUE,"Umsatz-Diagramm"}</definedName>
    <definedName name="haha" hidden="1">{"optimaler Ausdruck","Preiserh?hung",TRUE,"Szenario";"optimaler Ausdruck","Ausgabenbremse",TRUE,"Szenario";"Umsatz-Diagramm komplett",#N/A,TRUE,"Umsatz-Diagramm"}</definedName>
    <definedName name="hoho" localSheetId="0" hidden="1">{#N/A,#N/A,FALSE,"Ausgaben"}</definedName>
    <definedName name="hoho" hidden="1">{#N/A,#N/A,FALSE,"Ausgaben"}</definedName>
    <definedName name="Kontinente">'[1]Matrix2'!#REF!</definedName>
    <definedName name="ss" localSheetId="0" hidden="1">{#N/A,#N/A,FALSE,"Ausgaben"}</definedName>
    <definedName name="ss" hidden="1">{#N/A,#N/A,FALSE,"Ausgaben"}</definedName>
    <definedName name="wrn.EinnahmenAusgaben." localSheetId="0" hidden="1">{#N/A,#N/A,FALSE,"Einnahmen"}</definedName>
    <definedName name="wrn.EinnahmenAusgaben." hidden="1">{#N/A,#N/A,FALSE,"Einnahmen"}</definedName>
    <definedName name="wrn.Präsentation." localSheetId="0" hidden="1">{"optimaler Ausdruck","Preiserh?hung",TRUE,"Szenario";"optimaler Ausdruck","Ausgabenbremse",TRUE,"Szenario";"Umsatz-Diagramm komplett",#N/A,TRUE,"Umsatz-Diagramm"}</definedName>
    <definedName name="wrn.Präsentation." hidden="1">{"optimaler Ausdruck","Preiserh?hung",TRUE,"Szenario";"optimaler Ausdruck","Ausgabenbremse",TRUE,"Szenario";"Umsatz-Diagramm komplett",#N/A,TRUE,"Umsatz-Diagramm"}</definedName>
    <definedName name="wrn.Statistik." localSheetId="0" hidden="1">{#N/A,#N/A,FALSE,"Ausgaben"}</definedName>
    <definedName name="wrn.Statistik." hidden="1">{#N/A,#N/A,FALSE,"Ausgaben"}</definedName>
  </definedNames>
  <calcPr calcMode="manual" fullCalcOnLoad="1"/>
</workbook>
</file>

<file path=xl/sharedStrings.xml><?xml version="1.0" encoding="utf-8"?>
<sst xmlns="http://schemas.openxmlformats.org/spreadsheetml/2006/main" count="199" uniqueCount="118">
  <si>
    <t>&gt; Einfügen &gt; Funktion &gt; Datenbank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</si>
  <si>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</si>
  <si>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</si>
  <si>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</si>
  <si>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</si>
  <si>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</si>
  <si>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</si>
  <si>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</si>
  <si>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</si>
  <si>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</si>
  <si>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</si>
  <si>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</si>
  <si>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</si>
  <si>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</si>
  <si>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Höchste Alpenpässe</t>
  </si>
  <si>
    <t>Pass</t>
  </si>
  <si>
    <t>Ort1</t>
  </si>
  <si>
    <t>St1</t>
  </si>
  <si>
    <t>Ort2</t>
  </si>
  <si>
    <t>St2</t>
  </si>
  <si>
    <t>Höhe</t>
  </si>
  <si>
    <t>offen</t>
  </si>
  <si>
    <t>zu</t>
  </si>
  <si>
    <t>Gebühr</t>
  </si>
  <si>
    <t>Bonette</t>
  </si>
  <si>
    <t>Jausiers</t>
  </si>
  <si>
    <t>FR</t>
  </si>
  <si>
    <t>Nizza</t>
  </si>
  <si>
    <t>15.6.</t>
  </si>
  <si>
    <t>30.9.</t>
  </si>
  <si>
    <t>nein</t>
  </si>
  <si>
    <t>Iseran</t>
  </si>
  <si>
    <t>Séez</t>
  </si>
  <si>
    <t>Bonneval</t>
  </si>
  <si>
    <t>1.7.</t>
  </si>
  <si>
    <t>Stilfser Joch</t>
  </si>
  <si>
    <t>Prad</t>
  </si>
  <si>
    <t>CH</t>
  </si>
  <si>
    <t>Sta. Maria</t>
  </si>
  <si>
    <t>1.6.</t>
  </si>
  <si>
    <t>31.10.</t>
  </si>
  <si>
    <t>Galibier</t>
  </si>
  <si>
    <t>Arctal</t>
  </si>
  <si>
    <t>Briançon</t>
  </si>
  <si>
    <t>15.10.</t>
  </si>
  <si>
    <t>Grossglockner</t>
  </si>
  <si>
    <t>Zella.See</t>
  </si>
  <si>
    <t>AT</t>
  </si>
  <si>
    <t>Lienz</t>
  </si>
  <si>
    <t>1.5.</t>
  </si>
  <si>
    <t>1.11.</t>
  </si>
  <si>
    <t>ja</t>
  </si>
  <si>
    <t>Umbrail</t>
  </si>
  <si>
    <t>Cantoniera</t>
  </si>
  <si>
    <t>IT</t>
  </si>
  <si>
    <t>15.5.</t>
  </si>
  <si>
    <t>15.11.</t>
  </si>
  <si>
    <t>Timmelsjoch</t>
  </si>
  <si>
    <t>Oetz</t>
  </si>
  <si>
    <t>Meran</t>
  </si>
  <si>
    <t>Nufenen</t>
  </si>
  <si>
    <t>Ulrichen</t>
  </si>
  <si>
    <t>Airolo</t>
  </si>
  <si>
    <t>Gr. St. Bernhard</t>
  </si>
  <si>
    <t>Martigny</t>
  </si>
  <si>
    <t>Aosta</t>
  </si>
  <si>
    <t>Furka</t>
  </si>
  <si>
    <t>Gletsch</t>
  </si>
  <si>
    <t>Hospental</t>
  </si>
  <si>
    <t>Flüela</t>
  </si>
  <si>
    <t>Davos</t>
  </si>
  <si>
    <t>Susch</t>
  </si>
  <si>
    <t>immer</t>
  </si>
  <si>
    <t>nie</t>
  </si>
  <si>
    <t>Bernina</t>
  </si>
  <si>
    <t>Pontresina</t>
  </si>
  <si>
    <t>Tirano</t>
  </si>
  <si>
    <t>Albula</t>
  </si>
  <si>
    <t>Tiefencastel</t>
  </si>
  <si>
    <t>La Punt</t>
  </si>
  <si>
    <t>Julier</t>
  </si>
  <si>
    <t>Silvaplana</t>
  </si>
  <si>
    <t>Susten</t>
  </si>
  <si>
    <t>Innertkirchen</t>
  </si>
  <si>
    <t>Wassen</t>
  </si>
  <si>
    <t>Kriterien</t>
  </si>
  <si>
    <t>- ODER -</t>
  </si>
  <si>
    <t>&gt;2500</t>
  </si>
  <si>
    <t>*T</t>
  </si>
  <si>
    <t>- UND -</t>
  </si>
  <si>
    <t>Auswertungen</t>
  </si>
  <si>
    <t>Anzahl Pässe (bezogen auf Zahlwerte)</t>
  </si>
  <si>
    <t>=DBANZAHL(Alpenpass;"Höhe";$H$24:$J$26)</t>
  </si>
  <si>
    <t>Anzahl Pässe (bezogen auf Textwerte)</t>
  </si>
  <si>
    <t>=DBANZAHL2(Alpenpass;"Pass";$H$24:$J$26)</t>
  </si>
  <si>
    <t>Summe der Höhe</t>
  </si>
  <si>
    <t>=DBSUMME(Alpenpass;"Höhe";$H$24:$J$26)</t>
  </si>
  <si>
    <t>Durchschnittliche Höhe</t>
  </si>
  <si>
    <t>=DBMITTELWERT(Alpenpass;"Höhe";$H$24:$J$26)</t>
  </si>
  <si>
    <t>Höchster Pass</t>
  </si>
  <si>
    <t>=DBMAX(Alpenpass;"Höhe";$H$24:$J$26)</t>
  </si>
  <si>
    <t>Niedrigster Pass</t>
  </si>
  <si>
    <t>=DBMIN(Alpenpass;"Höhe";$H$24:$J$26)</t>
  </si>
  <si>
    <t>Standardabweichung (Stichprobe)</t>
  </si>
  <si>
    <t>=DBSTDABW(Alpenpass;"Höhe";$H$24:$J$26)</t>
  </si>
  <si>
    <t>Standardabweichung (Gesamtheit)</t>
  </si>
  <si>
    <t>=DBSTDABWN(Alpenpass;"Höhe";$H$24:$J$26)</t>
  </si>
  <si>
    <t>Varianz (Stichprobe)</t>
  </si>
  <si>
    <t>=DBVARIANZ(Alpenpass;"Höhe";$H$24:$J$26)</t>
  </si>
  <si>
    <t>Varianz (Gesamtheit)</t>
  </si>
  <si>
    <t>=DBVARIANZEN(Alpenpass;"Höhe";$H$24:$J$26)</t>
  </si>
  <si>
    <t>Auszug</t>
  </si>
  <si>
    <t>In der Spalte</t>
  </si>
  <si>
    <t xml:space="preserve">der Wert </t>
  </si>
  <si>
    <t>entspricht</t>
  </si>
  <si>
    <t>in der Spalte</t>
  </si>
  <si>
    <t>dem Wert</t>
  </si>
  <si>
    <t>=DBAUSZUG(Alpenpass;D46;D43:D44)</t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</si>
</sst>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hh]:mm"/>
    <numFmt numFmtId="171" formatCode="mm"/>
    <numFmt numFmtId="172" formatCode="hh"/>
    <numFmt numFmtId="173" formatCode="mmm\ yyyy"/>
    <numFmt numFmtId="174" formatCode="d/m/yy\ h:mm"/>
    <numFmt numFmtId="175" formatCode="mmmm\ yy"/>
    <numFmt numFmtId="176" formatCode="mmmm\ yyyy"/>
    <numFmt numFmtId="177" formatCode="dddd\,\ d/"/>
    <numFmt numFmtId="178" formatCode="hh\ &quot;Uhr&quot;\ mm"/>
    <numFmt numFmtId="179" formatCode="hh:mm:ss\ &quot;Uhr&quot;"/>
    <numFmt numFmtId="180" formatCode="d/mm\ \(h:mm\)"/>
    <numFmt numFmtId="181" formatCode="d/mm/\ \(h:mm\)"/>
    <numFmt numFmtId="182" formatCode="ddd\,\ h:m\ &quot;Uhr&quot;"/>
    <numFmt numFmtId="183" formatCode="_ * #,##0.0_ ;_ * \-#,##0.0_ ;_ * &quot;-&quot;??_ ;_ @_ "/>
    <numFmt numFmtId="184" formatCode="_ * #,##0_ ;_ * \-#,##0_ ;_ * &quot;-&quot;??_ ;_ @_ "/>
    <numFmt numFmtId="185" formatCode="_-[$$-409]* #,##0.00_ ;_-[$$-409]* \-#,##0.00\ ;_-[$$-409]* &quot;-&quot;??_ ;_-@_ "/>
    <numFmt numFmtId="186" formatCode="d/m/yy"/>
    <numFmt numFmtId="187" formatCode="\ * #,##0"/>
    <numFmt numFmtId="188" formatCode="0.00\ &quot;cm&quot;"/>
    <numFmt numFmtId="189" formatCode="0.00\ &quot;cm²&quot;"/>
    <numFmt numFmtId="190" formatCode="0.00\ &quot;cm³&quot;"/>
    <numFmt numFmtId="191" formatCode="0.0%"/>
    <numFmt numFmtId="192" formatCode="h:mm:ss"/>
    <numFmt numFmtId="193" formatCode="h:mm"/>
    <numFmt numFmtId="194" formatCode="dd/mm/yy"/>
    <numFmt numFmtId="195" formatCode="0.0"/>
    <numFmt numFmtId="196" formatCode="&quot;SFr.&quot;\ #,##0.00"/>
    <numFmt numFmtId="197" formatCode="d/\ mmm/\ yy"/>
    <numFmt numFmtId="198" formatCode="00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hh]"/>
    <numFmt numFmtId="203" formatCode="[mm]"/>
    <numFmt numFmtId="204" formatCode="d/\ mmm\ yy"/>
    <numFmt numFmtId="205" formatCode="0.0\ &quot;cm&quot;"/>
    <numFmt numFmtId="206" formatCode="0.0\ &quot;cm²&quot;"/>
    <numFmt numFmtId="207" formatCode="#,###,,\ &quot;Mio&quot;"/>
    <numFmt numFmtId="208" formatCode="#,##0,,\ &quot;Mio&quot;"/>
    <numFmt numFmtId="209" formatCode="#,##0.00,,\ &quot;Mio&quot;"/>
  </numFmts>
  <fonts count="12">
    <font>
      <sz val="11"/>
      <name val="Arial MT Condensed Light"/>
      <family val="0"/>
    </font>
    <font>
      <u val="single"/>
      <sz val="11"/>
      <color indexed="36"/>
      <name val="Arial MT Condensed Light"/>
      <family val="0"/>
    </font>
    <font>
      <u val="single"/>
      <sz val="11"/>
      <color indexed="12"/>
      <name val="Arial MT Condensed Light"/>
      <family val="0"/>
    </font>
    <font>
      <b/>
      <sz val="12"/>
      <name val="Arial MT Condensed Light"/>
      <family val="2"/>
    </font>
    <font>
      <sz val="12"/>
      <name val="Arial MT Condensed Light"/>
      <family val="2"/>
    </font>
    <font>
      <sz val="8"/>
      <name val="Tahoma"/>
      <family val="2"/>
    </font>
    <font>
      <sz val="10"/>
      <name val="Arial MT Condensed Light"/>
      <family val="2"/>
    </font>
    <font>
      <sz val="8"/>
      <name val="Arial MT Condensed Light"/>
      <family val="2"/>
    </font>
    <font>
      <sz val="14"/>
      <name val="Arial MT Condensed Light"/>
      <family val="2"/>
    </font>
    <font>
      <b/>
      <sz val="10"/>
      <name val="Arial MT Condensed Light"/>
      <family val="2"/>
    </font>
    <font>
      <b/>
      <i/>
      <sz val="10"/>
      <name val="Arial MT Condensed Light"/>
      <family val="2"/>
    </font>
    <font>
      <i/>
      <sz val="10"/>
      <name val="Arial MT Condensed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6" fillId="3" borderId="13" xfId="0" applyFont="1" applyFill="1" applyBorder="1" applyAlignment="1">
      <alignment horizontal="center"/>
    </xf>
    <xf numFmtId="20" fontId="10" fillId="0" borderId="14" xfId="0" applyNumberFormat="1" applyFont="1" applyBorder="1" applyAlignment="1">
      <alignment horizontal="left" vertical="center"/>
    </xf>
    <xf numFmtId="20" fontId="10" fillId="0" borderId="15" xfId="0" applyNumberFormat="1" applyFont="1" applyBorder="1" applyAlignment="1">
      <alignment horizontal="left" vertical="center"/>
    </xf>
    <xf numFmtId="20" fontId="10" fillId="0" borderId="16" xfId="0" applyNumberFormat="1" applyFont="1" applyBorder="1" applyAlignment="1">
      <alignment horizontal="left" vertical="center"/>
    </xf>
    <xf numFmtId="20" fontId="10" fillId="0" borderId="17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 vertical="center"/>
    </xf>
    <xf numFmtId="49" fontId="11" fillId="0" borderId="20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0" fontId="6" fillId="0" borderId="0" xfId="0" applyFont="1" applyAlignment="1" quotePrefix="1">
      <alignment horizontal="center"/>
    </xf>
    <xf numFmtId="49" fontId="11" fillId="0" borderId="21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left" vertical="center"/>
    </xf>
    <xf numFmtId="49" fontId="11" fillId="0" borderId="23" xfId="0" applyNumberFormat="1" applyFont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0" xfId="0" applyFont="1" applyAlignment="1" quotePrefix="1">
      <alignment horizontal="left"/>
    </xf>
    <xf numFmtId="20" fontId="11" fillId="0" borderId="14" xfId="0" applyNumberFormat="1" applyFont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8" xfId="0" applyFont="1" applyBorder="1" applyAlignment="1" quotePrefix="1">
      <alignment horizontal="center" textRotation="90"/>
    </xf>
    <xf numFmtId="0" fontId="6" fillId="0" borderId="8" xfId="0" applyFont="1" applyBorder="1" applyAlignment="1">
      <alignment horizontal="center" textRotation="90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333375</xdr:colOff>
      <xdr:row>3</xdr:row>
      <xdr:rowOff>152400</xdr:rowOff>
    </xdr:from>
    <xdr:ext cx="2143125" cy="752475"/>
    <xdr:sp>
      <xdr:nvSpPr>
        <xdr:cNvPr id="1" name="Rectangle 1"/>
        <xdr:cNvSpPr>
          <a:spLocks/>
        </xdr:cNvSpPr>
      </xdr:nvSpPr>
      <xdr:spPr>
        <a:xfrm>
          <a:off x="7058025" y="657225"/>
          <a:ext cx="2143125" cy="752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Zuerst kann man für den 
Datenbank-Bereich (A5:I20)
einen Namen definieren
(hier: "Alpenpass")</a:t>
          </a:r>
        </a:p>
      </xdr:txBody>
    </xdr:sp>
    <xdr:clientData/>
  </xdr:oneCellAnchor>
  <xdr:twoCellAnchor>
    <xdr:from>
      <xdr:col>3</xdr:col>
      <xdr:colOff>447675</xdr:colOff>
      <xdr:row>25</xdr:row>
      <xdr:rowOff>0</xdr:rowOff>
    </xdr:from>
    <xdr:to>
      <xdr:col>3</xdr:col>
      <xdr:colOff>447675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3038475" y="41719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  <xdr:twoCellAnchor>
    <xdr:from>
      <xdr:col>5</xdr:col>
      <xdr:colOff>371475</xdr:colOff>
      <xdr:row>26</xdr:row>
      <xdr:rowOff>0</xdr:rowOff>
    </xdr:from>
    <xdr:to>
      <xdr:col>5</xdr:col>
      <xdr:colOff>371475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4276725" y="43338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  <xdr:twoCellAnchor>
    <xdr:from>
      <xdr:col>7</xdr:col>
      <xdr:colOff>371475</xdr:colOff>
      <xdr:row>26</xdr:row>
      <xdr:rowOff>0</xdr:rowOff>
    </xdr:from>
    <xdr:to>
      <xdr:col>7</xdr:col>
      <xdr:colOff>371475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5686425" y="43338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  <xdr:oneCellAnchor>
    <xdr:from>
      <xdr:col>9</xdr:col>
      <xdr:colOff>323850</xdr:colOff>
      <xdr:row>15</xdr:row>
      <xdr:rowOff>57150</xdr:rowOff>
    </xdr:from>
    <xdr:ext cx="2105025" cy="752475"/>
    <xdr:sp>
      <xdr:nvSpPr>
        <xdr:cNvPr id="5" name="Rectangle 5"/>
        <xdr:cNvSpPr>
          <a:spLocks/>
        </xdr:cNvSpPr>
      </xdr:nvSpPr>
      <xdr:spPr>
        <a:xfrm>
          <a:off x="7048500" y="2590800"/>
          <a:ext cx="2105025" cy="752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Die Kriterienbereiche ent-
sprechen von ihrem Aufbau
her denjenigen bei der
Spezialfilter-Funktion</a:t>
          </a:r>
        </a:p>
      </xdr:txBody>
    </xdr:sp>
    <xdr:clientData/>
  </xdr:oneCellAnchor>
  <xdr:oneCellAnchor>
    <xdr:from>
      <xdr:col>9</xdr:col>
      <xdr:colOff>381000</xdr:colOff>
      <xdr:row>42</xdr:row>
      <xdr:rowOff>9525</xdr:rowOff>
    </xdr:from>
    <xdr:ext cx="2286000" cy="923925"/>
    <xdr:sp>
      <xdr:nvSpPr>
        <xdr:cNvPr id="6" name="Rectangle 6"/>
        <xdr:cNvSpPr>
          <a:spLocks/>
        </xdr:cNvSpPr>
      </xdr:nvSpPr>
      <xdr:spPr>
        <a:xfrm>
          <a:off x="7105650" y="6934200"/>
          <a:ext cx="2286000" cy="923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Die Funktion DBAUSZUG
funktioniert nur, wenn dem
Kriterium genau 1 Datensatz
entspricht, sonst resultiert der 
Fehlerwert #ZAHL!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_Excel_VisuelleRefere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icht+Bericht"/>
      <sheetName val="Ausfüllen"/>
      <sheetName val="Auswertung"/>
      <sheetName val="AutoFilter"/>
      <sheetName val="DBFunktion"/>
      <sheetName val="Datum+Zeit"/>
      <sheetName val="Grund"/>
      <sheetName val="Gültigkeit"/>
      <sheetName val="kop+einf"/>
      <sheetName val="Konsolidieren"/>
      <sheetName val="Map"/>
      <sheetName val="Matrix1"/>
      <sheetName val="Matrix2"/>
      <sheetName val="Mehrfach"/>
      <sheetName val="Menüs"/>
      <sheetName val="Objekte"/>
      <sheetName val="Pivot"/>
      <sheetName val="Prozent"/>
      <sheetName val="Runden"/>
      <sheetName val="Schutz"/>
      <sheetName val="Solver"/>
      <sheetName val="SpezFilter"/>
      <sheetName val="Suchen"/>
      <sheetName val="Szenario"/>
      <sheetName val="Teilergebnis"/>
      <sheetName val="Text"/>
      <sheetName val="Textimport"/>
      <sheetName val="Umwandeln"/>
      <sheetName val="Verweis"/>
      <sheetName val="Wenn"/>
      <sheetName val="Zellformat"/>
      <sheetName val="Ziel+Detektiv"/>
      <sheetName val="Tipps"/>
      <sheetName val="Tabelle1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workbookViewId="0" topLeftCell="A14">
      <selection activeCell="O17" sqref="O17"/>
    </sheetView>
  </sheetViews>
  <sheetFormatPr defaultColWidth="11.19921875" defaultRowHeight="14.25"/>
  <cols>
    <col min="1" max="1" width="13.3984375" style="5" customWidth="1"/>
    <col min="2" max="2" width="9.19921875" style="5" customWidth="1"/>
    <col min="3" max="3" width="4.59765625" style="5" customWidth="1"/>
    <col min="4" max="4" width="9.19921875" style="5" customWidth="1"/>
    <col min="5" max="5" width="4.59765625" style="5" customWidth="1"/>
    <col min="6" max="12" width="7.3984375" style="9" customWidth="1"/>
    <col min="13" max="13" width="6.5" style="5" customWidth="1"/>
    <col min="14" max="14" width="2.69921875" style="49" bestFit="1" customWidth="1"/>
    <col min="15" max="16384" width="11.3984375" style="5" customWidth="1"/>
  </cols>
  <sheetData>
    <row r="1" spans="1:14" ht="15.7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2"/>
      <c r="N1" s="4">
        <v>1</v>
      </c>
    </row>
    <row r="2" spans="1:14" s="8" customFormat="1" ht="11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7">
        <v>2</v>
      </c>
    </row>
    <row r="3" ht="12.75">
      <c r="N3" s="7">
        <v>3</v>
      </c>
    </row>
    <row r="4" spans="1:14" ht="19.5" customHeight="1">
      <c r="A4" s="10" t="s">
        <v>14</v>
      </c>
      <c r="B4" s="11"/>
      <c r="C4" s="11"/>
      <c r="D4" s="11"/>
      <c r="E4" s="11"/>
      <c r="F4" s="12"/>
      <c r="G4" s="12"/>
      <c r="H4" s="12"/>
      <c r="I4" s="13"/>
      <c r="N4" s="7">
        <v>4</v>
      </c>
    </row>
    <row r="5" spans="1:14" ht="12.75">
      <c r="A5" s="14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6" t="s">
        <v>20</v>
      </c>
      <c r="G5" s="16" t="s">
        <v>21</v>
      </c>
      <c r="H5" s="16" t="s">
        <v>22</v>
      </c>
      <c r="I5" s="17" t="s">
        <v>23</v>
      </c>
      <c r="J5" s="18"/>
      <c r="K5" s="18"/>
      <c r="L5" s="18"/>
      <c r="N5" s="7">
        <v>5</v>
      </c>
    </row>
    <row r="6" spans="1:14" ht="12.75">
      <c r="A6" s="19" t="s">
        <v>24</v>
      </c>
      <c r="B6" s="20" t="s">
        <v>25</v>
      </c>
      <c r="C6" s="20" t="s">
        <v>26</v>
      </c>
      <c r="D6" s="20" t="s">
        <v>27</v>
      </c>
      <c r="E6" s="20" t="s">
        <v>26</v>
      </c>
      <c r="F6" s="21">
        <v>2802</v>
      </c>
      <c r="G6" s="22" t="s">
        <v>28</v>
      </c>
      <c r="H6" s="22" t="s">
        <v>29</v>
      </c>
      <c r="I6" s="23" t="s">
        <v>30</v>
      </c>
      <c r="J6" s="24"/>
      <c r="K6" s="24"/>
      <c r="L6" s="24"/>
      <c r="N6" s="7">
        <v>6</v>
      </c>
    </row>
    <row r="7" spans="1:14" ht="12.75">
      <c r="A7" s="19" t="s">
        <v>31</v>
      </c>
      <c r="B7" s="20" t="s">
        <v>32</v>
      </c>
      <c r="C7" s="20" t="s">
        <v>26</v>
      </c>
      <c r="D7" s="20" t="s">
        <v>33</v>
      </c>
      <c r="E7" s="20" t="s">
        <v>26</v>
      </c>
      <c r="F7" s="21">
        <v>2770</v>
      </c>
      <c r="G7" s="22" t="s">
        <v>34</v>
      </c>
      <c r="H7" s="22" t="s">
        <v>29</v>
      </c>
      <c r="I7" s="23" t="s">
        <v>30</v>
      </c>
      <c r="J7" s="24"/>
      <c r="K7" s="24"/>
      <c r="L7" s="24"/>
      <c r="N7" s="7">
        <v>7</v>
      </c>
    </row>
    <row r="8" spans="1:14" ht="12.75">
      <c r="A8" s="19" t="s">
        <v>35</v>
      </c>
      <c r="B8" s="20" t="s">
        <v>36</v>
      </c>
      <c r="C8" s="20" t="s">
        <v>37</v>
      </c>
      <c r="D8" s="20" t="s">
        <v>38</v>
      </c>
      <c r="E8" s="20" t="s">
        <v>37</v>
      </c>
      <c r="F8" s="21">
        <v>2757</v>
      </c>
      <c r="G8" s="22" t="s">
        <v>39</v>
      </c>
      <c r="H8" s="22" t="s">
        <v>40</v>
      </c>
      <c r="I8" s="23" t="s">
        <v>30</v>
      </c>
      <c r="J8" s="24"/>
      <c r="K8" s="24"/>
      <c r="L8" s="24"/>
      <c r="N8" s="7">
        <v>8</v>
      </c>
    </row>
    <row r="9" spans="1:14" ht="12.75">
      <c r="A9" s="19" t="s">
        <v>41</v>
      </c>
      <c r="B9" s="20" t="s">
        <v>42</v>
      </c>
      <c r="C9" s="20" t="s">
        <v>26</v>
      </c>
      <c r="D9" s="20" t="s">
        <v>43</v>
      </c>
      <c r="E9" s="20" t="s">
        <v>26</v>
      </c>
      <c r="F9" s="21">
        <v>2646</v>
      </c>
      <c r="G9" s="22" t="s">
        <v>28</v>
      </c>
      <c r="H9" s="22" t="s">
        <v>44</v>
      </c>
      <c r="I9" s="23" t="s">
        <v>30</v>
      </c>
      <c r="J9" s="24"/>
      <c r="K9" s="24"/>
      <c r="L9" s="24"/>
      <c r="N9" s="7">
        <v>9</v>
      </c>
    </row>
    <row r="10" spans="1:14" ht="12.75">
      <c r="A10" s="19" t="s">
        <v>45</v>
      </c>
      <c r="B10" s="20" t="s">
        <v>46</v>
      </c>
      <c r="C10" s="20" t="s">
        <v>47</v>
      </c>
      <c r="D10" s="20" t="s">
        <v>48</v>
      </c>
      <c r="E10" s="20" t="s">
        <v>47</v>
      </c>
      <c r="F10" s="21">
        <v>2505</v>
      </c>
      <c r="G10" s="22" t="s">
        <v>49</v>
      </c>
      <c r="H10" s="22" t="s">
        <v>50</v>
      </c>
      <c r="I10" s="23" t="s">
        <v>51</v>
      </c>
      <c r="J10" s="24"/>
      <c r="K10" s="24"/>
      <c r="L10" s="24"/>
      <c r="N10" s="7">
        <v>10</v>
      </c>
    </row>
    <row r="11" spans="1:14" ht="12.75">
      <c r="A11" s="19" t="s">
        <v>52</v>
      </c>
      <c r="B11" s="20" t="s">
        <v>38</v>
      </c>
      <c r="C11" s="20" t="s">
        <v>37</v>
      </c>
      <c r="D11" s="20" t="s">
        <v>53</v>
      </c>
      <c r="E11" s="20" t="s">
        <v>54</v>
      </c>
      <c r="F11" s="21">
        <v>2501</v>
      </c>
      <c r="G11" s="22" t="s">
        <v>55</v>
      </c>
      <c r="H11" s="22" t="s">
        <v>56</v>
      </c>
      <c r="I11" s="23" t="s">
        <v>30</v>
      </c>
      <c r="J11" s="24"/>
      <c r="K11" s="24"/>
      <c r="L11" s="24"/>
      <c r="N11" s="7">
        <v>11</v>
      </c>
    </row>
    <row r="12" spans="1:14" ht="12.75">
      <c r="A12" s="19" t="s">
        <v>57</v>
      </c>
      <c r="B12" s="20" t="s">
        <v>58</v>
      </c>
      <c r="C12" s="20" t="s">
        <v>47</v>
      </c>
      <c r="D12" s="20" t="s">
        <v>59</v>
      </c>
      <c r="E12" s="20" t="s">
        <v>54</v>
      </c>
      <c r="F12" s="21">
        <v>2497</v>
      </c>
      <c r="G12" s="22" t="s">
        <v>39</v>
      </c>
      <c r="H12" s="22" t="s">
        <v>44</v>
      </c>
      <c r="I12" s="23" t="s">
        <v>51</v>
      </c>
      <c r="J12" s="24"/>
      <c r="K12" s="24"/>
      <c r="L12" s="24"/>
      <c r="N12" s="7">
        <v>12</v>
      </c>
    </row>
    <row r="13" spans="1:14" ht="12.75">
      <c r="A13" s="19" t="s">
        <v>60</v>
      </c>
      <c r="B13" s="20" t="s">
        <v>61</v>
      </c>
      <c r="C13" s="20" t="s">
        <v>37</v>
      </c>
      <c r="D13" s="20" t="s">
        <v>62</v>
      </c>
      <c r="E13" s="20" t="s">
        <v>37</v>
      </c>
      <c r="F13" s="21">
        <v>2478</v>
      </c>
      <c r="G13" s="22" t="s">
        <v>39</v>
      </c>
      <c r="H13" s="22" t="s">
        <v>40</v>
      </c>
      <c r="I13" s="23" t="s">
        <v>30</v>
      </c>
      <c r="J13" s="24"/>
      <c r="K13" s="24"/>
      <c r="L13" s="24"/>
      <c r="N13" s="7">
        <v>13</v>
      </c>
    </row>
    <row r="14" spans="1:14" ht="12.75">
      <c r="A14" s="19" t="s">
        <v>63</v>
      </c>
      <c r="B14" s="20" t="s">
        <v>64</v>
      </c>
      <c r="C14" s="20" t="s">
        <v>37</v>
      </c>
      <c r="D14" s="20" t="s">
        <v>65</v>
      </c>
      <c r="E14" s="20" t="s">
        <v>54</v>
      </c>
      <c r="F14" s="21">
        <v>2469</v>
      </c>
      <c r="G14" s="22" t="s">
        <v>39</v>
      </c>
      <c r="H14" s="22" t="s">
        <v>44</v>
      </c>
      <c r="I14" s="23" t="s">
        <v>30</v>
      </c>
      <c r="J14" s="24"/>
      <c r="K14" s="24"/>
      <c r="L14" s="24"/>
      <c r="N14" s="7">
        <v>14</v>
      </c>
    </row>
    <row r="15" spans="1:14" ht="12.75">
      <c r="A15" s="19" t="s">
        <v>66</v>
      </c>
      <c r="B15" s="20" t="s">
        <v>67</v>
      </c>
      <c r="C15" s="20" t="s">
        <v>37</v>
      </c>
      <c r="D15" s="20" t="s">
        <v>68</v>
      </c>
      <c r="E15" s="20" t="s">
        <v>37</v>
      </c>
      <c r="F15" s="21">
        <v>2431</v>
      </c>
      <c r="G15" s="22" t="s">
        <v>39</v>
      </c>
      <c r="H15" s="22" t="s">
        <v>40</v>
      </c>
      <c r="I15" s="23" t="s">
        <v>30</v>
      </c>
      <c r="J15" s="24"/>
      <c r="K15" s="24"/>
      <c r="L15" s="24"/>
      <c r="N15" s="7">
        <v>15</v>
      </c>
    </row>
    <row r="16" spans="1:14" ht="12.75">
      <c r="A16" s="19" t="s">
        <v>69</v>
      </c>
      <c r="B16" s="20" t="s">
        <v>70</v>
      </c>
      <c r="C16" s="20" t="s">
        <v>37</v>
      </c>
      <c r="D16" s="20" t="s">
        <v>71</v>
      </c>
      <c r="E16" s="20" t="s">
        <v>37</v>
      </c>
      <c r="F16" s="21">
        <v>2383</v>
      </c>
      <c r="G16" s="22" t="s">
        <v>72</v>
      </c>
      <c r="H16" s="22" t="s">
        <v>73</v>
      </c>
      <c r="I16" s="23" t="s">
        <v>30</v>
      </c>
      <c r="J16" s="24"/>
      <c r="K16" s="24"/>
      <c r="L16" s="24"/>
      <c r="N16" s="7">
        <v>16</v>
      </c>
    </row>
    <row r="17" spans="1:14" ht="12.75">
      <c r="A17" s="19" t="s">
        <v>74</v>
      </c>
      <c r="B17" s="20" t="s">
        <v>75</v>
      </c>
      <c r="C17" s="20" t="s">
        <v>37</v>
      </c>
      <c r="D17" s="20" t="s">
        <v>76</v>
      </c>
      <c r="E17" s="20" t="s">
        <v>54</v>
      </c>
      <c r="F17" s="21">
        <v>2328</v>
      </c>
      <c r="G17" s="22" t="s">
        <v>72</v>
      </c>
      <c r="H17" s="22" t="s">
        <v>73</v>
      </c>
      <c r="I17" s="23" t="s">
        <v>30</v>
      </c>
      <c r="J17" s="24"/>
      <c r="K17" s="24"/>
      <c r="L17" s="24"/>
      <c r="N17" s="7">
        <v>17</v>
      </c>
    </row>
    <row r="18" spans="1:14" ht="12.75">
      <c r="A18" s="19" t="s">
        <v>77</v>
      </c>
      <c r="B18" s="20" t="s">
        <v>78</v>
      </c>
      <c r="C18" s="20" t="s">
        <v>37</v>
      </c>
      <c r="D18" s="20" t="s">
        <v>79</v>
      </c>
      <c r="E18" s="20" t="s">
        <v>37</v>
      </c>
      <c r="F18" s="21">
        <v>2321</v>
      </c>
      <c r="G18" s="22" t="s">
        <v>55</v>
      </c>
      <c r="H18" s="22" t="s">
        <v>56</v>
      </c>
      <c r="I18" s="23" t="s">
        <v>30</v>
      </c>
      <c r="J18" s="24"/>
      <c r="K18" s="24"/>
      <c r="L18" s="24"/>
      <c r="N18" s="7">
        <v>18</v>
      </c>
    </row>
    <row r="19" spans="1:14" ht="12.75">
      <c r="A19" s="19" t="s">
        <v>80</v>
      </c>
      <c r="B19" s="20" t="s">
        <v>78</v>
      </c>
      <c r="C19" s="20" t="s">
        <v>37</v>
      </c>
      <c r="D19" s="20" t="s">
        <v>81</v>
      </c>
      <c r="E19" s="20" t="s">
        <v>37</v>
      </c>
      <c r="F19" s="21">
        <v>2284</v>
      </c>
      <c r="G19" s="22" t="s">
        <v>72</v>
      </c>
      <c r="H19" s="22" t="s">
        <v>73</v>
      </c>
      <c r="I19" s="23" t="s">
        <v>30</v>
      </c>
      <c r="J19" s="24"/>
      <c r="K19" s="24"/>
      <c r="L19" s="25"/>
      <c r="N19" s="7">
        <v>19</v>
      </c>
    </row>
    <row r="20" spans="1:14" ht="12.75">
      <c r="A20" s="26" t="s">
        <v>82</v>
      </c>
      <c r="B20" s="27" t="s">
        <v>83</v>
      </c>
      <c r="C20" s="27" t="s">
        <v>37</v>
      </c>
      <c r="D20" s="27" t="s">
        <v>84</v>
      </c>
      <c r="E20" s="27" t="s">
        <v>37</v>
      </c>
      <c r="F20" s="28">
        <v>2224</v>
      </c>
      <c r="G20" s="29" t="s">
        <v>28</v>
      </c>
      <c r="H20" s="29" t="s">
        <v>44</v>
      </c>
      <c r="I20" s="30" t="s">
        <v>30</v>
      </c>
      <c r="J20" s="24"/>
      <c r="K20" s="24"/>
      <c r="L20" s="24"/>
      <c r="N20" s="7">
        <v>20</v>
      </c>
    </row>
    <row r="21" ht="12.75">
      <c r="N21" s="7">
        <v>21</v>
      </c>
    </row>
    <row r="22" ht="12.75">
      <c r="N22" s="7">
        <v>22</v>
      </c>
    </row>
    <row r="23" spans="1:14" ht="12.75">
      <c r="A23" s="31" t="s">
        <v>85</v>
      </c>
      <c r="D23" s="32" t="s">
        <v>1</v>
      </c>
      <c r="F23" s="52" t="s">
        <v>2</v>
      </c>
      <c r="G23" s="53"/>
      <c r="H23" s="52" t="s">
        <v>3</v>
      </c>
      <c r="I23" s="54"/>
      <c r="J23" s="53"/>
      <c r="N23" s="7">
        <v>23</v>
      </c>
    </row>
    <row r="24" spans="4:14" ht="14.25" customHeight="1">
      <c r="D24" s="33" t="s">
        <v>20</v>
      </c>
      <c r="E24" s="31"/>
      <c r="F24" s="34" t="s">
        <v>17</v>
      </c>
      <c r="G24" s="35" t="s">
        <v>19</v>
      </c>
      <c r="H24" s="34" t="s">
        <v>20</v>
      </c>
      <c r="I24" s="36" t="s">
        <v>21</v>
      </c>
      <c r="J24" s="35" t="s">
        <v>23</v>
      </c>
      <c r="K24" s="50" t="s">
        <v>86</v>
      </c>
      <c r="N24" s="7">
        <v>24</v>
      </c>
    </row>
    <row r="25" spans="4:14" ht="12.75" customHeight="1">
      <c r="D25" s="37" t="s">
        <v>87</v>
      </c>
      <c r="F25" s="38" t="s">
        <v>88</v>
      </c>
      <c r="G25" s="39"/>
      <c r="H25" s="38" t="s">
        <v>87</v>
      </c>
      <c r="I25" s="40"/>
      <c r="J25" s="39" t="s">
        <v>30</v>
      </c>
      <c r="K25" s="51"/>
      <c r="L25" s="41" t="s">
        <v>89</v>
      </c>
      <c r="N25" s="7">
        <v>25</v>
      </c>
    </row>
    <row r="26" spans="6:14" ht="12.75">
      <c r="F26" s="42"/>
      <c r="G26" s="43" t="s">
        <v>88</v>
      </c>
      <c r="H26" s="42"/>
      <c r="I26" s="44" t="s">
        <v>72</v>
      </c>
      <c r="J26" s="43"/>
      <c r="K26" s="51"/>
      <c r="N26" s="7">
        <v>26</v>
      </c>
    </row>
    <row r="27" ht="12.75">
      <c r="N27" s="7">
        <v>27</v>
      </c>
    </row>
    <row r="28" ht="12.75">
      <c r="N28" s="7">
        <v>28</v>
      </c>
    </row>
    <row r="29" spans="1:14" ht="12.75">
      <c r="A29" s="31" t="s">
        <v>90</v>
      </c>
      <c r="N29" s="7">
        <v>29</v>
      </c>
    </row>
    <row r="30" spans="1:14" ht="12.75">
      <c r="A30" s="5" t="s">
        <v>91</v>
      </c>
      <c r="D30" s="45">
        <f>DCOUNT(Alpenpass,"Höhe",$D$24:$D$25)</f>
        <v>6</v>
      </c>
      <c r="F30" s="45">
        <f>DCOUNT(Alpenpass,"Höhe",$F$24:$G$26)</f>
        <v>5</v>
      </c>
      <c r="H30" s="45">
        <f>DCOUNT(Alpenpass,"Höhe",$H$24:$J$26)</f>
        <v>8</v>
      </c>
      <c r="I30" s="46" t="s">
        <v>92</v>
      </c>
      <c r="N30" s="7">
        <v>30</v>
      </c>
    </row>
    <row r="31" spans="1:14" ht="12.75">
      <c r="A31" s="5" t="s">
        <v>93</v>
      </c>
      <c r="D31" s="45">
        <f>DCOUNTA(Alpenpass,"Pass",$D$24:$D$25)</f>
        <v>6</v>
      </c>
      <c r="F31" s="45">
        <f>DCOUNTA(Alpenpass,"Pass",$F$24:$G$26)</f>
        <v>5</v>
      </c>
      <c r="H31" s="45">
        <f>DCOUNTA(Alpenpass,"Pass",$H$24:$J$26)</f>
        <v>8</v>
      </c>
      <c r="I31" s="46" t="s">
        <v>94</v>
      </c>
      <c r="N31" s="7">
        <v>31</v>
      </c>
    </row>
    <row r="32" spans="1:14" ht="12.75">
      <c r="A32" s="5" t="s">
        <v>95</v>
      </c>
      <c r="D32" s="45">
        <f>DSUM(Alpenpass,"Höhe",$D$24:$D$25)</f>
        <v>15981</v>
      </c>
      <c r="F32" s="45">
        <f>DSUM(Alpenpass,"Höhe",$F$24:$G$26)</f>
        <v>12300</v>
      </c>
      <c r="H32" s="45">
        <f>DSUM(Alpenpass,"Höhe",$H$24:$J$26)</f>
        <v>20471</v>
      </c>
      <c r="I32" s="46" t="s">
        <v>96</v>
      </c>
      <c r="N32" s="7">
        <v>32</v>
      </c>
    </row>
    <row r="33" spans="1:14" ht="12.75">
      <c r="A33" s="5" t="s">
        <v>97</v>
      </c>
      <c r="D33" s="45">
        <f>DAVERAGE(Alpenpass,"Höhe",$D$24:$D$25)</f>
        <v>2663.5</v>
      </c>
      <c r="F33" s="45">
        <f>DAVERAGE(Alpenpass,"Höhe",$F$24:$G$26)</f>
        <v>2460</v>
      </c>
      <c r="H33" s="45">
        <f>DAVERAGE(Alpenpass,"Höhe",$H$24:$J$26)</f>
        <v>2558.875</v>
      </c>
      <c r="I33" s="46" t="s">
        <v>98</v>
      </c>
      <c r="N33" s="7">
        <v>33</v>
      </c>
    </row>
    <row r="34" spans="1:14" ht="12.75">
      <c r="A34" s="5" t="s">
        <v>99</v>
      </c>
      <c r="D34" s="45">
        <f>DMAX(Alpenpass,"Höhe",$D$24:$D$25)</f>
        <v>2802</v>
      </c>
      <c r="F34" s="45">
        <f>DMAX(Alpenpass,"Höhe",$F$24:$G$26)</f>
        <v>2505</v>
      </c>
      <c r="H34" s="45">
        <f>DMAX(Alpenpass,"Höhe",$H$24:$J$26)</f>
        <v>2802</v>
      </c>
      <c r="I34" s="46" t="s">
        <v>100</v>
      </c>
      <c r="N34" s="7">
        <v>34</v>
      </c>
    </row>
    <row r="35" spans="1:14" ht="12.75">
      <c r="A35" s="5" t="s">
        <v>101</v>
      </c>
      <c r="D35" s="45">
        <f>DMIN(Alpenpass,"Höhe",$D$24:$D$25)</f>
        <v>2501</v>
      </c>
      <c r="F35" s="45">
        <f>DMIN(Alpenpass,"Höhe",$F$24:$G$26)</f>
        <v>2328</v>
      </c>
      <c r="H35" s="45">
        <f>DMIN(Alpenpass,"Höhe",$H$24:$J$26)</f>
        <v>2284</v>
      </c>
      <c r="I35" s="46" t="s">
        <v>102</v>
      </c>
      <c r="N35" s="7">
        <v>35</v>
      </c>
    </row>
    <row r="36" spans="1:14" ht="12.75">
      <c r="A36" s="5" t="s">
        <v>103</v>
      </c>
      <c r="D36" s="45">
        <f>DSTDEV(Alpenpass,"Höhe",$D$24:$D$25)</f>
        <v>134.98259147015958</v>
      </c>
      <c r="F36" s="45">
        <f>DSTDEV(Alpenpass,"Höhe",$F$24:$G$26)</f>
        <v>75.13321502504735</v>
      </c>
      <c r="H36" s="45">
        <f>DSTDEV(Alpenpass,"Höhe",$H$24:$J$26)</f>
        <v>211.68334673685195</v>
      </c>
      <c r="I36" s="46" t="s">
        <v>104</v>
      </c>
      <c r="N36" s="7">
        <v>36</v>
      </c>
    </row>
    <row r="37" spans="1:14" ht="12.75">
      <c r="A37" s="5" t="s">
        <v>105</v>
      </c>
      <c r="D37" s="45">
        <f>DSTDEVP(Alpenpass,"Höhe",$D$24:$D$25)</f>
        <v>123.22168369785139</v>
      </c>
      <c r="F37" s="45">
        <f>DSTDEVP(Alpenpass,"Höhe",$F$24:$G$26)</f>
        <v>67.20119046564577</v>
      </c>
      <c r="H37" s="45">
        <f>DSTDEVP(Alpenpass,"Höhe",$H$24:$J$26)</f>
        <v>198.0116394937429</v>
      </c>
      <c r="I37" s="46" t="s">
        <v>106</v>
      </c>
      <c r="N37" s="7">
        <v>37</v>
      </c>
    </row>
    <row r="38" spans="1:14" ht="12.75">
      <c r="A38" s="5" t="s">
        <v>107</v>
      </c>
      <c r="D38" s="45">
        <f>DVAR(Alpenpass,"Höhe",$D$24:$D$25)</f>
        <v>18220.3</v>
      </c>
      <c r="F38" s="45">
        <f>DVAR(Alpenpass,"Höhe",$F$24:$G$26)</f>
        <v>5645</v>
      </c>
      <c r="H38" s="45">
        <f>DVAR(Alpenpass,"Höhe",$H$24:$J$26)</f>
        <v>44809.83928571428</v>
      </c>
      <c r="I38" s="46" t="s">
        <v>108</v>
      </c>
      <c r="N38" s="7">
        <v>38</v>
      </c>
    </row>
    <row r="39" spans="1:14" ht="12.75">
      <c r="A39" s="5" t="s">
        <v>109</v>
      </c>
      <c r="D39" s="45">
        <f>DVARP(Alpenpass,"Höhe",$D$24:$D$25)</f>
        <v>15183.583333333334</v>
      </c>
      <c r="F39" s="45">
        <f>DVARP(Alpenpass,"Höhe",$F$24:$G$26)</f>
        <v>4516</v>
      </c>
      <c r="H39" s="45">
        <f>DVARP(Alpenpass,"Höhe",$H$24:$J$26)</f>
        <v>39208.609375</v>
      </c>
      <c r="I39" s="46" t="s">
        <v>110</v>
      </c>
      <c r="N39" s="7">
        <v>39</v>
      </c>
    </row>
    <row r="40" ht="12.75">
      <c r="N40" s="7">
        <v>40</v>
      </c>
    </row>
    <row r="41" ht="12.75">
      <c r="N41" s="7">
        <v>41</v>
      </c>
    </row>
    <row r="42" spans="1:14" ht="12.75">
      <c r="A42" s="31" t="s">
        <v>111</v>
      </c>
      <c r="N42" s="7">
        <v>42</v>
      </c>
    </row>
    <row r="43" spans="1:14" ht="12.75">
      <c r="A43" s="5" t="s">
        <v>112</v>
      </c>
      <c r="B43" s="33" t="s">
        <v>15</v>
      </c>
      <c r="D43" s="33" t="s">
        <v>16</v>
      </c>
      <c r="I43" s="33" t="s">
        <v>21</v>
      </c>
      <c r="N43" s="7">
        <v>43</v>
      </c>
    </row>
    <row r="44" spans="1:14" ht="12.75">
      <c r="A44" s="5" t="s">
        <v>113</v>
      </c>
      <c r="B44" s="37" t="s">
        <v>66</v>
      </c>
      <c r="D44" s="37" t="s">
        <v>70</v>
      </c>
      <c r="I44" s="37" t="s">
        <v>72</v>
      </c>
      <c r="N44" s="7">
        <v>44</v>
      </c>
    </row>
    <row r="45" spans="1:14" ht="12.75">
      <c r="A45" s="5" t="s">
        <v>114</v>
      </c>
      <c r="I45" s="5"/>
      <c r="N45" s="7">
        <v>45</v>
      </c>
    </row>
    <row r="46" spans="1:14" ht="12.75">
      <c r="A46" s="5" t="s">
        <v>115</v>
      </c>
      <c r="B46" s="47" t="s">
        <v>21</v>
      </c>
      <c r="D46" s="47" t="s">
        <v>15</v>
      </c>
      <c r="I46" s="47" t="s">
        <v>15</v>
      </c>
      <c r="N46" s="7">
        <v>46</v>
      </c>
    </row>
    <row r="47" spans="1:14" ht="12.75">
      <c r="A47" s="5" t="s">
        <v>116</v>
      </c>
      <c r="B47" s="48" t="str">
        <f>DGET(Alpenpass,B46,B43:B44)</f>
        <v>1.6.</v>
      </c>
      <c r="D47" s="48" t="str">
        <f>DGET(Alpenpass,D46,D43:D44)</f>
        <v>Flüela</v>
      </c>
      <c r="I47" s="48" t="e">
        <f>DGET(Alpenpass,I46,I43:I44)</f>
        <v>#NUM!</v>
      </c>
      <c r="N47" s="7">
        <v>47</v>
      </c>
    </row>
    <row r="48" spans="4:14" ht="12.75">
      <c r="D48" s="46" t="s">
        <v>117</v>
      </c>
      <c r="N48" s="7">
        <v>48</v>
      </c>
    </row>
    <row r="49" ht="12.75">
      <c r="N49" s="7">
        <v>49</v>
      </c>
    </row>
    <row r="50" ht="12.75">
      <c r="N50" s="7">
        <v>50</v>
      </c>
    </row>
    <row r="51" ht="12.75">
      <c r="N51" s="7">
        <v>51</v>
      </c>
    </row>
    <row r="52" ht="12.75">
      <c r="N52" s="7">
        <v>52</v>
      </c>
    </row>
    <row r="53" ht="12.75">
      <c r="N53" s="7">
        <v>53</v>
      </c>
    </row>
  </sheetData>
  <mergeCells count="3">
    <mergeCell ref="K24:K26"/>
    <mergeCell ref="F23:G23"/>
    <mergeCell ref="H23:J23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portrait" paperSize="9" scale="90" r:id="rId2"/>
  <headerFooter alignWithMargins="0">
    <oddHeader>&amp;L&amp;22Datenbank-Funktionen</oddHeader>
    <oddFooter>&amp;L&amp;10Visuelle Referenz - Excel 2000&amp;R&amp;10vgl. passende interaktive Excel-Datei ... © 2009 allgemeinbildung.ch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cp:lastPrinted>2009-03-20T20:53:27Z</cp:lastPrinted>
  <dcterms:created xsi:type="dcterms:W3CDTF">2009-03-20T20:52:43Z</dcterms:created>
  <dcterms:modified xsi:type="dcterms:W3CDTF">2011-04-25T05:46:19Z</dcterms:modified>
  <cp:category/>
  <cp:version/>
  <cp:contentType/>
  <cp:contentStatus/>
</cp:coreProperties>
</file>